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110" windowHeight="13695" activeTab="0"/>
  </bookViews>
  <sheets>
    <sheet name="Hudson's Assays" sheetId="1" r:id="rId1"/>
  </sheets>
  <definedNames/>
  <calcPr fullCalcOnLoad="1"/>
</workbook>
</file>

<file path=xl/sharedStrings.xml><?xml version="1.0" encoding="utf-8"?>
<sst xmlns="http://schemas.openxmlformats.org/spreadsheetml/2006/main" count="106" uniqueCount="39">
  <si>
    <t>Element</t>
  </si>
  <si>
    <t>Dallas 99</t>
  </si>
  <si>
    <t>Portland 95A</t>
  </si>
  <si>
    <t>Portland 95B</t>
  </si>
  <si>
    <t>Portland 95C</t>
  </si>
  <si>
    <t>Los Angeles 95</t>
  </si>
  <si>
    <t>Dallas 95A</t>
  </si>
  <si>
    <t>Dallas 95B</t>
  </si>
  <si>
    <t>Dallas 95C</t>
  </si>
  <si>
    <t>Yelm 1995</t>
  </si>
  <si>
    <t>Sickafoose 1986</t>
  </si>
  <si>
    <t>Best Guess</t>
  </si>
  <si>
    <t>Percent</t>
  </si>
  <si>
    <t>palladium</t>
  </si>
  <si>
    <t>4-6</t>
  </si>
  <si>
    <t>6-8</t>
  </si>
  <si>
    <t>platinum</t>
  </si>
  <si>
    <t>12-14</t>
  </si>
  <si>
    <t>12-13</t>
  </si>
  <si>
    <t>gold</t>
  </si>
  <si>
    <t>10</t>
  </si>
  <si>
    <t>10-12</t>
  </si>
  <si>
    <t>osmium</t>
  </si>
  <si>
    <t>150</t>
  </si>
  <si>
    <t>ruthenium</t>
  </si>
  <si>
    <t>400</t>
  </si>
  <si>
    <t>250</t>
  </si>
  <si>
    <t>iridium</t>
  </si>
  <si>
    <t>1200</t>
  </si>
  <si>
    <t>600</t>
  </si>
  <si>
    <t>800</t>
  </si>
  <si>
    <t>rhodium</t>
  </si>
  <si>
    <t>1400-1500</t>
  </si>
  <si>
    <t>OZ per Ton</t>
  </si>
  <si>
    <t>Percent of ORMUS</t>
  </si>
  <si>
    <t>Total</t>
  </si>
  <si>
    <t>troy ounce ton</t>
  </si>
  <si>
    <t>Troy ounces per ton</t>
  </si>
  <si>
    <t>Short Tons (US) to Troy Ounces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</si>
</sst>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_(* #,##0.0_);_(* \(#,##0.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0.0%"/>
    <numFmt numFmtId="172" formatCode="mm/dd/yy_)"/>
    <numFmt numFmtId="173" formatCode="0.000%"/>
    <numFmt numFmtId="174" formatCode="0.0000%"/>
    <numFmt numFmtId="175" formatCode="0.0000000%"/>
    <numFmt numFmtId="176" formatCode="0.000000000%"/>
    <numFmt numFmtId="177" formatCode="#,##0.0000"/>
    <numFmt numFmtId="178" formatCode="_(* #,##0_);_(* \(#,##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0.000000000000"/>
    <numFmt numFmtId="182" formatCode="0.00000000000000"/>
    <numFmt numFmtId="183" formatCode="[$-409]mmmm\ d\,\ yyyy;@"/>
    <numFmt numFmtId="184" formatCode="0.00000%"/>
    <numFmt numFmtId="185" formatCode="_(* #,##0.0000000_);_(* \(#,##0.0000000\);_(* &quot;-&quot;??_);_(@_)"/>
    <numFmt numFmtId="186" formatCode="_(* #,##0.00000000000_);_(* \(#,##0.00000000000\);_(* &quot;-&quot;??_);_(@_)"/>
    <numFmt numFmtId="187" formatCode="_(* #,##0.0000000000000_);_(* \(#,##0.0000000000000\);_(* &quot;-&quot;??_);_(@_)"/>
    <numFmt numFmtId="188" formatCode="0.0000000000000000000000000"/>
    <numFmt numFmtId="189" formatCode="0.000000%"/>
    <numFmt numFmtId="190" formatCode="0.00000000%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8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/>
    </xf>
    <xf numFmtId="10" fontId="7" fillId="0" borderId="0" xfId="21" applyNumberFormat="1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10" fontId="7" fillId="0" borderId="0" xfId="0" applyNumberFormat="1" applyFont="1" applyAlignment="1">
      <alignment/>
    </xf>
    <xf numFmtId="9" fontId="7" fillId="0" borderId="0" xfId="21" applyFont="1" applyAlignment="1">
      <alignment/>
    </xf>
    <xf numFmtId="178" fontId="7" fillId="0" borderId="0" xfId="15" applyNumberFormat="1" applyFont="1" applyAlignment="1">
      <alignment horizontal="center"/>
    </xf>
    <xf numFmtId="178" fontId="7" fillId="0" borderId="0" xfId="15" applyNumberFormat="1" applyFont="1" applyAlignment="1">
      <alignment/>
    </xf>
    <xf numFmtId="178" fontId="7" fillId="0" borderId="0" xfId="0" applyNumberFormat="1" applyFont="1" applyAlignment="1">
      <alignment/>
    </xf>
    <xf numFmtId="188" fontId="7" fillId="0" borderId="0" xfId="0" applyNumberFormat="1" applyFont="1" applyAlignment="1">
      <alignment/>
    </xf>
    <xf numFmtId="37" fontId="7" fillId="0" borderId="0" xfId="15" applyNumberFormat="1" applyFont="1" applyAlignment="1">
      <alignment horizontal="center"/>
    </xf>
    <xf numFmtId="189" fontId="7" fillId="0" borderId="0" xfId="21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0.8515625" style="3" bestFit="1" customWidth="1"/>
    <col min="2" max="2" width="18.57421875" style="2" bestFit="1" customWidth="1"/>
    <col min="3" max="3" width="20.57421875" style="2" bestFit="1" customWidth="1"/>
    <col min="4" max="4" width="14.421875" style="2" bestFit="1" customWidth="1"/>
    <col min="5" max="5" width="33.28125" style="2" bestFit="1" customWidth="1"/>
    <col min="6" max="6" width="17.00390625" style="2" bestFit="1" customWidth="1"/>
    <col min="7" max="7" width="12.8515625" style="2" bestFit="1" customWidth="1"/>
    <col min="8" max="8" width="12.8515625" style="6" bestFit="1" customWidth="1"/>
    <col min="9" max="10" width="12.8515625" style="7" bestFit="1" customWidth="1"/>
    <col min="11" max="11" width="18.57421875" style="7" bestFit="1" customWidth="1"/>
    <col min="12" max="12" width="36.140625" style="7" bestFit="1" customWidth="1"/>
    <col min="13" max="13" width="21.00390625" style="7" bestFit="1" customWidth="1"/>
    <col min="14" max="14" width="9.140625" style="7" customWidth="1"/>
    <col min="15" max="15" width="15.57421875" style="7" bestFit="1" customWidth="1"/>
    <col min="16" max="16" width="9.140625" style="7" customWidth="1"/>
    <col min="17" max="17" width="7.7109375" style="7" bestFit="1" customWidth="1"/>
    <col min="18" max="16384" width="9.140625" style="7" customWidth="1"/>
  </cols>
  <sheetData>
    <row r="1" spans="1:13" s="1" customFormat="1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1" t="s">
        <v>12</v>
      </c>
    </row>
    <row r="2" spans="1:18" ht="15">
      <c r="A2" s="3" t="s">
        <v>13</v>
      </c>
      <c r="B2" s="2" t="s">
        <v>14</v>
      </c>
      <c r="C2" s="2" t="s">
        <v>15</v>
      </c>
      <c r="D2" s="2" t="s">
        <v>14</v>
      </c>
      <c r="F2" s="2" t="s">
        <v>15</v>
      </c>
      <c r="G2" s="2" t="s">
        <v>14</v>
      </c>
      <c r="H2" s="2" t="s">
        <v>14</v>
      </c>
      <c r="I2" s="2"/>
      <c r="J2" s="2" t="s">
        <v>15</v>
      </c>
      <c r="K2" s="4">
        <v>13</v>
      </c>
      <c r="L2" s="4">
        <v>6</v>
      </c>
      <c r="M2" s="5">
        <f>L2/L10</f>
        <v>0.0024681201151789387</v>
      </c>
      <c r="N2" s="2"/>
      <c r="O2" s="2"/>
      <c r="P2" s="2"/>
      <c r="Q2" s="2"/>
      <c r="R2" s="6"/>
    </row>
    <row r="3" spans="1:18" ht="15">
      <c r="A3" s="3" t="s">
        <v>16</v>
      </c>
      <c r="B3" s="2" t="s">
        <v>17</v>
      </c>
      <c r="C3" s="2" t="s">
        <v>18</v>
      </c>
      <c r="D3" s="2" t="s">
        <v>17</v>
      </c>
      <c r="F3" s="2" t="s">
        <v>17</v>
      </c>
      <c r="G3" s="2" t="s">
        <v>18</v>
      </c>
      <c r="H3" s="2" t="s">
        <v>17</v>
      </c>
      <c r="I3" s="2"/>
      <c r="J3" s="2" t="s">
        <v>18</v>
      </c>
      <c r="K3" s="4">
        <v>15</v>
      </c>
      <c r="L3" s="4">
        <v>13</v>
      </c>
      <c r="M3" s="5">
        <f>L3/L10</f>
        <v>0.0053475935828877</v>
      </c>
      <c r="N3" s="2"/>
      <c r="O3" s="2"/>
      <c r="P3" s="2"/>
      <c r="Q3" s="2"/>
      <c r="R3" s="6"/>
    </row>
    <row r="4" spans="1:18" ht="15">
      <c r="A4" s="3" t="s">
        <v>19</v>
      </c>
      <c r="B4" s="2" t="s">
        <v>17</v>
      </c>
      <c r="E4" s="2" t="s">
        <v>20</v>
      </c>
      <c r="H4" s="2"/>
      <c r="I4" s="2" t="s">
        <v>18</v>
      </c>
      <c r="J4" s="2" t="s">
        <v>21</v>
      </c>
      <c r="K4" s="4"/>
      <c r="L4" s="4">
        <v>12</v>
      </c>
      <c r="M4" s="5">
        <f>L4/L10</f>
        <v>0.0049362402303578775</v>
      </c>
      <c r="N4" s="2"/>
      <c r="O4" s="2"/>
      <c r="P4" s="2"/>
      <c r="Q4" s="2"/>
      <c r="R4" s="6"/>
    </row>
    <row r="5" spans="1:18" ht="15">
      <c r="A5" s="3" t="s">
        <v>22</v>
      </c>
      <c r="C5" s="2" t="s">
        <v>23</v>
      </c>
      <c r="D5" s="2" t="s">
        <v>23</v>
      </c>
      <c r="F5" s="2" t="s">
        <v>23</v>
      </c>
      <c r="G5" s="2" t="s">
        <v>23</v>
      </c>
      <c r="H5" s="2" t="s">
        <v>23</v>
      </c>
      <c r="I5" s="2"/>
      <c r="J5" s="2" t="s">
        <v>23</v>
      </c>
      <c r="K5" s="4">
        <v>2158</v>
      </c>
      <c r="L5" s="4">
        <v>150</v>
      </c>
      <c r="M5" s="5">
        <f>L5/L10</f>
        <v>0.061703002879473466</v>
      </c>
      <c r="N5" s="2"/>
      <c r="O5" s="2"/>
      <c r="P5" s="2"/>
      <c r="Q5" s="2"/>
      <c r="R5" s="6"/>
    </row>
    <row r="6" spans="1:18" ht="15">
      <c r="A6" s="3" t="s">
        <v>24</v>
      </c>
      <c r="B6" s="2" t="s">
        <v>25</v>
      </c>
      <c r="C6" s="2" t="s">
        <v>26</v>
      </c>
      <c r="D6" s="2" t="s">
        <v>26</v>
      </c>
      <c r="F6" s="2" t="s">
        <v>26</v>
      </c>
      <c r="G6" s="2" t="s">
        <v>26</v>
      </c>
      <c r="H6" s="2" t="s">
        <v>26</v>
      </c>
      <c r="I6" s="2"/>
      <c r="J6" s="2" t="s">
        <v>26</v>
      </c>
      <c r="K6" s="4">
        <v>1371</v>
      </c>
      <c r="L6" s="4">
        <v>250</v>
      </c>
      <c r="M6" s="5">
        <f>L6/L10</f>
        <v>0.10283833813245578</v>
      </c>
      <c r="N6" s="2"/>
      <c r="O6" s="2"/>
      <c r="P6" s="2"/>
      <c r="Q6" s="2"/>
      <c r="R6" s="6"/>
    </row>
    <row r="7" spans="1:18" ht="15">
      <c r="A7" s="3" t="s">
        <v>27</v>
      </c>
      <c r="B7" s="2" t="s">
        <v>28</v>
      </c>
      <c r="C7" s="2" t="s">
        <v>29</v>
      </c>
      <c r="D7" s="2" t="s">
        <v>29</v>
      </c>
      <c r="F7" s="2" t="s">
        <v>29</v>
      </c>
      <c r="G7" s="2" t="s">
        <v>30</v>
      </c>
      <c r="H7" s="2" t="s">
        <v>30</v>
      </c>
      <c r="I7" s="2"/>
      <c r="J7" s="2" t="s">
        <v>29</v>
      </c>
      <c r="K7" s="4">
        <v>5075</v>
      </c>
      <c r="L7" s="4">
        <v>800</v>
      </c>
      <c r="M7" s="5">
        <f>L7/L10</f>
        <v>0.3290826820238585</v>
      </c>
      <c r="N7" s="2"/>
      <c r="O7" s="2"/>
      <c r="P7" s="2"/>
      <c r="Q7" s="2"/>
      <c r="R7" s="6"/>
    </row>
    <row r="8" spans="1:18" ht="15">
      <c r="A8" s="3" t="s">
        <v>31</v>
      </c>
      <c r="B8" s="2" t="s">
        <v>30</v>
      </c>
      <c r="C8" s="2" t="s">
        <v>30</v>
      </c>
      <c r="D8" s="2" t="s">
        <v>30</v>
      </c>
      <c r="E8" s="1" t="s">
        <v>32</v>
      </c>
      <c r="F8" s="1">
        <v>800</v>
      </c>
      <c r="G8" s="2" t="s">
        <v>28</v>
      </c>
      <c r="H8" s="2" t="s">
        <v>28</v>
      </c>
      <c r="I8" s="2"/>
      <c r="J8" s="2" t="s">
        <v>28</v>
      </c>
      <c r="K8" s="4">
        <v>3587</v>
      </c>
      <c r="L8" s="4">
        <v>1200</v>
      </c>
      <c r="M8" s="5">
        <f>L8/L10</f>
        <v>0.49362402303578773</v>
      </c>
      <c r="N8" s="2"/>
      <c r="O8" s="2"/>
      <c r="P8" s="2"/>
      <c r="Q8" s="2"/>
      <c r="R8" s="6"/>
    </row>
    <row r="9" ht="15">
      <c r="M9" s="8"/>
    </row>
    <row r="10" spans="2:13" ht="15">
      <c r="B10" s="4">
        <f aca="true" t="shared" si="0" ref="B10:I10">SUM(B2:B9)</f>
        <v>0</v>
      </c>
      <c r="C10" s="4">
        <f t="shared" si="0"/>
        <v>0</v>
      </c>
      <c r="D10" s="4">
        <f t="shared" si="0"/>
        <v>0</v>
      </c>
      <c r="E10" s="4">
        <f t="shared" si="0"/>
        <v>0</v>
      </c>
      <c r="F10" s="4">
        <f t="shared" si="0"/>
        <v>800</v>
      </c>
      <c r="G10" s="4">
        <f t="shared" si="0"/>
        <v>0</v>
      </c>
      <c r="H10" s="4">
        <f t="shared" si="0"/>
        <v>0</v>
      </c>
      <c r="I10" s="4">
        <f t="shared" si="0"/>
        <v>0</v>
      </c>
      <c r="J10" s="4">
        <f>SUM(J2:J8)</f>
        <v>0</v>
      </c>
      <c r="K10" s="4">
        <f>SUM(K2:K9)</f>
        <v>12219</v>
      </c>
      <c r="L10" s="4">
        <f>SUM(L2:L9)</f>
        <v>2431</v>
      </c>
      <c r="M10" s="8">
        <f>SUM(M2:M9)</f>
        <v>1</v>
      </c>
    </row>
    <row r="11" spans="2:12" ht="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ht="15">
      <c r="B12" s="5">
        <f aca="true" t="shared" si="1" ref="B12:L12">B10/B14</f>
        <v>0</v>
      </c>
      <c r="C12" s="5">
        <f t="shared" si="1"/>
        <v>0</v>
      </c>
      <c r="D12" s="5">
        <f t="shared" si="1"/>
        <v>0</v>
      </c>
      <c r="E12" s="5">
        <f t="shared" si="1"/>
        <v>0</v>
      </c>
      <c r="F12" s="5">
        <f t="shared" si="1"/>
        <v>0.027428572055510216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0</v>
      </c>
      <c r="K12" s="5">
        <f t="shared" si="1"/>
        <v>0.4189371524328492</v>
      </c>
      <c r="L12" s="5">
        <f t="shared" si="1"/>
        <v>0.08334857333368167</v>
      </c>
    </row>
    <row r="13" spans="2:8" ht="15">
      <c r="B13" s="7"/>
      <c r="C13" s="7"/>
      <c r="D13" s="7"/>
      <c r="E13" s="7"/>
      <c r="F13" s="7"/>
      <c r="G13" s="7"/>
      <c r="H13" s="7"/>
    </row>
    <row r="14" spans="2:15" ht="15">
      <c r="B14" s="7">
        <v>29166.666</v>
      </c>
      <c r="C14" s="7">
        <v>29166.666</v>
      </c>
      <c r="D14" s="7">
        <v>29166.666</v>
      </c>
      <c r="E14" s="7">
        <v>29166.666</v>
      </c>
      <c r="F14" s="7">
        <v>29166.666</v>
      </c>
      <c r="G14" s="7">
        <v>29166.666</v>
      </c>
      <c r="H14" s="7">
        <v>29166.666</v>
      </c>
      <c r="I14" s="7">
        <v>29166.666</v>
      </c>
      <c r="J14" s="7">
        <v>29166.666</v>
      </c>
      <c r="K14" s="7">
        <v>29166.666</v>
      </c>
      <c r="L14" s="7">
        <v>29166.666</v>
      </c>
      <c r="O14" s="7">
        <f>7.3/8.3</f>
        <v>0.8795180722891566</v>
      </c>
    </row>
    <row r="16" spans="1:15" ht="15">
      <c r="A16" s="3" t="s">
        <v>0</v>
      </c>
      <c r="B16" s="2" t="s">
        <v>1</v>
      </c>
      <c r="C16" s="2" t="s">
        <v>2</v>
      </c>
      <c r="D16" s="2" t="s">
        <v>3</v>
      </c>
      <c r="E16" s="2" t="s">
        <v>4</v>
      </c>
      <c r="F16" s="2" t="s">
        <v>5</v>
      </c>
      <c r="G16" s="2" t="s">
        <v>6</v>
      </c>
      <c r="H16" s="6" t="s">
        <v>7</v>
      </c>
      <c r="I16" s="7" t="s">
        <v>8</v>
      </c>
      <c r="J16" s="7" t="s">
        <v>9</v>
      </c>
      <c r="O16" s="9">
        <f>1-O14</f>
        <v>0.12048192771084343</v>
      </c>
    </row>
    <row r="17" spans="1:10" ht="15">
      <c r="A17" s="3" t="s">
        <v>13</v>
      </c>
      <c r="B17" s="10">
        <v>5</v>
      </c>
      <c r="C17" s="10">
        <v>7</v>
      </c>
      <c r="D17" s="10">
        <v>5</v>
      </c>
      <c r="E17" s="10"/>
      <c r="F17" s="10">
        <v>7</v>
      </c>
      <c r="G17" s="10">
        <v>5</v>
      </c>
      <c r="H17" s="11">
        <v>5</v>
      </c>
      <c r="I17" s="11"/>
      <c r="J17" s="11">
        <v>7</v>
      </c>
    </row>
    <row r="18" spans="1:10" ht="15">
      <c r="A18" s="3" t="s">
        <v>16</v>
      </c>
      <c r="B18" s="10">
        <v>13</v>
      </c>
      <c r="C18" s="10">
        <v>13</v>
      </c>
      <c r="D18" s="10">
        <v>13</v>
      </c>
      <c r="E18" s="10"/>
      <c r="F18" s="10">
        <v>13</v>
      </c>
      <c r="G18" s="10">
        <v>13</v>
      </c>
      <c r="H18" s="11">
        <v>13</v>
      </c>
      <c r="I18" s="11"/>
      <c r="J18" s="11">
        <v>13</v>
      </c>
    </row>
    <row r="19" spans="1:10" ht="15">
      <c r="A19" s="3" t="s">
        <v>19</v>
      </c>
      <c r="B19" s="10">
        <v>14</v>
      </c>
      <c r="C19" s="10"/>
      <c r="D19" s="10"/>
      <c r="E19" s="10">
        <v>10</v>
      </c>
      <c r="F19" s="10"/>
      <c r="G19" s="10"/>
      <c r="H19" s="11"/>
      <c r="I19" s="11">
        <v>13</v>
      </c>
      <c r="J19" s="11">
        <v>11</v>
      </c>
    </row>
    <row r="20" spans="1:10" ht="15">
      <c r="A20" s="3" t="s">
        <v>22</v>
      </c>
      <c r="B20" s="10"/>
      <c r="C20" s="10">
        <v>150</v>
      </c>
      <c r="D20" s="10">
        <v>150</v>
      </c>
      <c r="E20" s="10"/>
      <c r="F20" s="10">
        <v>150</v>
      </c>
      <c r="G20" s="10">
        <v>150</v>
      </c>
      <c r="H20" s="11">
        <v>150</v>
      </c>
      <c r="I20" s="11"/>
      <c r="J20" s="11">
        <v>150</v>
      </c>
    </row>
    <row r="21" spans="1:10" ht="15">
      <c r="A21" s="3" t="s">
        <v>24</v>
      </c>
      <c r="B21" s="10">
        <v>400</v>
      </c>
      <c r="C21" s="10">
        <v>250</v>
      </c>
      <c r="D21" s="10">
        <v>250</v>
      </c>
      <c r="E21" s="10"/>
      <c r="F21" s="10">
        <v>250</v>
      </c>
      <c r="G21" s="10">
        <v>250</v>
      </c>
      <c r="H21" s="11">
        <v>250</v>
      </c>
      <c r="I21" s="11"/>
      <c r="J21" s="11">
        <v>250</v>
      </c>
    </row>
    <row r="22" spans="1:10" ht="15">
      <c r="A22" s="3" t="s">
        <v>27</v>
      </c>
      <c r="B22" s="10">
        <v>1200</v>
      </c>
      <c r="C22" s="10">
        <v>600</v>
      </c>
      <c r="D22" s="10">
        <v>600</v>
      </c>
      <c r="E22" s="10"/>
      <c r="F22" s="10">
        <v>600</v>
      </c>
      <c r="G22" s="10">
        <v>800</v>
      </c>
      <c r="H22" s="11">
        <v>800</v>
      </c>
      <c r="I22" s="11"/>
      <c r="J22" s="11">
        <v>600</v>
      </c>
    </row>
    <row r="23" spans="1:10" ht="15">
      <c r="A23" s="3" t="s">
        <v>31</v>
      </c>
      <c r="B23" s="10">
        <v>800</v>
      </c>
      <c r="C23" s="10">
        <v>800</v>
      </c>
      <c r="D23" s="10">
        <v>800</v>
      </c>
      <c r="E23" s="10">
        <v>1450</v>
      </c>
      <c r="F23" s="10">
        <v>800</v>
      </c>
      <c r="G23" s="10">
        <v>1200</v>
      </c>
      <c r="H23" s="11">
        <v>1200</v>
      </c>
      <c r="I23" s="11"/>
      <c r="J23" s="11">
        <v>1200</v>
      </c>
    </row>
    <row r="24" spans="1:8" ht="15">
      <c r="A24" s="7"/>
      <c r="B24" s="7"/>
      <c r="C24" s="7"/>
      <c r="D24" s="7"/>
      <c r="E24" s="7"/>
      <c r="F24" s="7"/>
      <c r="G24" s="7"/>
      <c r="H24" s="7"/>
    </row>
    <row r="25" spans="1:10" ht="15">
      <c r="A25" s="7"/>
      <c r="B25" s="12">
        <f>SUM(B17:B24)</f>
        <v>2432</v>
      </c>
      <c r="C25" s="12">
        <f>SUM(C17:C24)</f>
        <v>1820</v>
      </c>
      <c r="D25" s="12">
        <f>SUM(D17:D24)</f>
        <v>1818</v>
      </c>
      <c r="E25" s="12">
        <f>SUM(E17:E24)</f>
        <v>1460</v>
      </c>
      <c r="F25" s="12">
        <f>SUM(F17:F23)</f>
        <v>1820</v>
      </c>
      <c r="G25" s="12">
        <f>SUM(G17:G24)</f>
        <v>2418</v>
      </c>
      <c r="H25" s="12">
        <f>SUM(H17:H24)</f>
        <v>2418</v>
      </c>
      <c r="I25" s="12">
        <f>SUM(I17:I24)</f>
        <v>13</v>
      </c>
      <c r="J25" s="12">
        <f>SUM(J17:J24)</f>
        <v>2231</v>
      </c>
    </row>
    <row r="26" spans="1:10" ht="15">
      <c r="A26" s="7"/>
      <c r="B26" s="9">
        <f aca="true" t="shared" si="2" ref="B26:J26">B25/B27</f>
        <v>0.08338285904875106</v>
      </c>
      <c r="C26" s="9">
        <f t="shared" si="2"/>
        <v>0.062400001426285746</v>
      </c>
      <c r="D26" s="9">
        <f t="shared" si="2"/>
        <v>0.06233142999614697</v>
      </c>
      <c r="E26" s="9">
        <f t="shared" si="2"/>
        <v>0.05005714400130615</v>
      </c>
      <c r="F26" s="9">
        <f t="shared" si="2"/>
        <v>0.062400001426285746</v>
      </c>
      <c r="G26" s="9">
        <f t="shared" si="2"/>
        <v>0.08290285903777964</v>
      </c>
      <c r="H26" s="9">
        <f t="shared" si="2"/>
        <v>0.08290285903777964</v>
      </c>
      <c r="I26" s="9">
        <f t="shared" si="2"/>
        <v>0.00044571429590204104</v>
      </c>
      <c r="J26" s="9">
        <f t="shared" si="2"/>
        <v>0.07649143031980411</v>
      </c>
    </row>
    <row r="27" spans="1:11" ht="15">
      <c r="A27" s="7"/>
      <c r="B27" s="7">
        <v>29166.666</v>
      </c>
      <c r="C27" s="7">
        <v>29166.666</v>
      </c>
      <c r="D27" s="7">
        <v>29166.666</v>
      </c>
      <c r="E27" s="7">
        <v>29166.666</v>
      </c>
      <c r="F27" s="7">
        <v>29166.666</v>
      </c>
      <c r="G27" s="7">
        <v>29166.666</v>
      </c>
      <c r="H27" s="7">
        <v>29166.666</v>
      </c>
      <c r="I27" s="7">
        <v>29166.666</v>
      </c>
      <c r="J27" s="7">
        <v>29166.666</v>
      </c>
      <c r="K27" s="7">
        <v>29166.666</v>
      </c>
    </row>
    <row r="28" spans="1:8" ht="15">
      <c r="A28" s="7" t="s">
        <v>0</v>
      </c>
      <c r="B28" s="7" t="s">
        <v>33</v>
      </c>
      <c r="C28" s="7" t="s">
        <v>34</v>
      </c>
      <c r="D28" s="7"/>
      <c r="E28" s="7"/>
      <c r="F28" s="7"/>
      <c r="G28" s="7"/>
      <c r="H28" s="7"/>
    </row>
    <row r="29" spans="1:8" ht="15">
      <c r="A29" s="7" t="s">
        <v>31</v>
      </c>
      <c r="B29" s="7">
        <v>1200</v>
      </c>
      <c r="C29" s="5">
        <v>0.49362402303578773</v>
      </c>
      <c r="E29" s="7"/>
      <c r="F29" s="7"/>
      <c r="G29" s="7"/>
      <c r="H29" s="7"/>
    </row>
    <row r="30" spans="1:8" ht="15">
      <c r="A30" s="7" t="s">
        <v>27</v>
      </c>
      <c r="B30" s="7">
        <v>800</v>
      </c>
      <c r="C30" s="5">
        <v>0.3290826820238585</v>
      </c>
      <c r="E30" s="7"/>
      <c r="F30" s="7"/>
      <c r="G30" s="7"/>
      <c r="H30" s="7"/>
    </row>
    <row r="31" spans="1:8" ht="15">
      <c r="A31" s="7" t="s">
        <v>24</v>
      </c>
      <c r="B31" s="7">
        <v>250</v>
      </c>
      <c r="C31" s="5">
        <v>0.10283833813245578</v>
      </c>
      <c r="E31" s="7"/>
      <c r="F31" s="7"/>
      <c r="G31" s="7"/>
      <c r="H31" s="7"/>
    </row>
    <row r="32" spans="1:8" ht="15">
      <c r="A32" s="7" t="s">
        <v>22</v>
      </c>
      <c r="B32" s="7">
        <v>150</v>
      </c>
      <c r="C32" s="5">
        <v>0.061703002879473466</v>
      </c>
      <c r="E32" s="7"/>
      <c r="F32" s="7"/>
      <c r="G32" s="7"/>
      <c r="H32" s="7"/>
    </row>
    <row r="33" spans="1:8" ht="15">
      <c r="A33" s="7" t="s">
        <v>16</v>
      </c>
      <c r="B33" s="7">
        <v>13</v>
      </c>
      <c r="C33" s="5">
        <v>0.0053475935828877</v>
      </c>
      <c r="E33" s="7"/>
      <c r="F33" s="7"/>
      <c r="G33" s="7"/>
      <c r="H33" s="7"/>
    </row>
    <row r="34" spans="1:12" ht="15">
      <c r="A34" s="7" t="s">
        <v>19</v>
      </c>
      <c r="B34" s="7">
        <v>12</v>
      </c>
      <c r="C34" s="5">
        <v>0.0049362402303578775</v>
      </c>
      <c r="E34" s="7"/>
      <c r="F34" s="7"/>
      <c r="G34" s="7"/>
      <c r="H34" s="7"/>
      <c r="L34" s="4">
        <f>32150*L38</f>
        <v>2432</v>
      </c>
    </row>
    <row r="35" spans="1:8" ht="15">
      <c r="A35" s="7" t="s">
        <v>13</v>
      </c>
      <c r="B35" s="7">
        <v>6</v>
      </c>
      <c r="C35" s="5">
        <v>0.0024681201151789387</v>
      </c>
      <c r="E35" s="7"/>
      <c r="F35" s="7"/>
      <c r="G35" s="7"/>
      <c r="H35" s="7"/>
    </row>
    <row r="36" spans="1:8" ht="15">
      <c r="A36" s="7"/>
      <c r="B36" s="7"/>
      <c r="D36" s="7"/>
      <c r="E36" s="7"/>
      <c r="F36" s="7"/>
      <c r="G36" s="7"/>
      <c r="H36" s="7"/>
    </row>
    <row r="37" spans="1:8" ht="15">
      <c r="A37" s="7" t="s">
        <v>35</v>
      </c>
      <c r="B37" s="7">
        <v>2431</v>
      </c>
      <c r="D37" s="7"/>
      <c r="E37" s="7"/>
      <c r="F37" s="7"/>
      <c r="G37" s="7"/>
      <c r="H37" s="7"/>
    </row>
    <row r="38" spans="1:13" ht="15">
      <c r="A38" s="7"/>
      <c r="B38" s="7"/>
      <c r="D38" s="7"/>
      <c r="E38" s="7"/>
      <c r="F38" s="7"/>
      <c r="G38" s="7"/>
      <c r="H38" s="7"/>
      <c r="L38" s="13">
        <f>2432/32150</f>
        <v>0.07564541213063763</v>
      </c>
      <c r="M38" s="7" t="s">
        <v>36</v>
      </c>
    </row>
    <row r="39" spans="1:8" ht="15">
      <c r="A39" s="7"/>
      <c r="B39" s="7"/>
      <c r="D39" s="7"/>
      <c r="E39" s="7"/>
      <c r="F39" s="7"/>
      <c r="G39" s="7"/>
      <c r="H39" s="14"/>
    </row>
    <row r="40" spans="1:8" ht="15">
      <c r="A40" s="7"/>
      <c r="B40" s="7"/>
      <c r="D40" s="7"/>
      <c r="E40" s="7"/>
      <c r="F40" s="7"/>
      <c r="G40" s="7"/>
      <c r="H40" s="14"/>
    </row>
    <row r="41" spans="1:8" ht="15">
      <c r="A41" s="7"/>
      <c r="B41" s="7"/>
      <c r="D41" s="7"/>
      <c r="E41" s="7"/>
      <c r="F41" s="7"/>
      <c r="G41" s="7"/>
      <c r="H41" s="14"/>
    </row>
    <row r="42" spans="1:8" ht="15">
      <c r="A42" s="7"/>
      <c r="B42" s="7"/>
      <c r="C42" s="7"/>
      <c r="D42" s="7"/>
      <c r="E42" s="7"/>
      <c r="F42" s="7"/>
      <c r="G42" s="7"/>
      <c r="H42" s="14"/>
    </row>
    <row r="43" spans="1:8" ht="15">
      <c r="A43" s="7"/>
      <c r="B43" s="7"/>
      <c r="C43" s="7"/>
      <c r="D43" s="7"/>
      <c r="E43" s="7"/>
      <c r="F43" s="7"/>
      <c r="G43" s="7"/>
      <c r="H43" s="14"/>
    </row>
    <row r="44" spans="1:13" ht="15">
      <c r="A44" s="1" t="s">
        <v>0</v>
      </c>
      <c r="B44" s="2" t="s">
        <v>10</v>
      </c>
      <c r="C44" s="2" t="s">
        <v>10</v>
      </c>
      <c r="D44" s="7"/>
      <c r="E44" s="7"/>
      <c r="F44" s="7"/>
      <c r="G44" s="7"/>
      <c r="H44" s="14"/>
      <c r="L44" s="7">
        <f>12*2000</f>
        <v>24000</v>
      </c>
      <c r="M44" s="7" t="s">
        <v>37</v>
      </c>
    </row>
    <row r="45" spans="1:12" ht="15">
      <c r="A45" s="3" t="s">
        <v>13</v>
      </c>
      <c r="B45" s="4">
        <v>13</v>
      </c>
      <c r="C45" s="7"/>
      <c r="D45" s="7"/>
      <c r="E45" s="7"/>
      <c r="F45" s="7"/>
      <c r="G45" s="7"/>
      <c r="H45" s="14"/>
      <c r="L45" s="15">
        <f>B37/L44</f>
        <v>0.10129166666666667</v>
      </c>
    </row>
    <row r="46" spans="1:8" ht="15">
      <c r="A46" s="3" t="s">
        <v>16</v>
      </c>
      <c r="B46" s="4">
        <v>15</v>
      </c>
      <c r="C46" s="7"/>
      <c r="D46" s="7"/>
      <c r="E46" s="7"/>
      <c r="F46" s="7"/>
      <c r="G46" s="7"/>
      <c r="H46" s="7"/>
    </row>
    <row r="47" spans="1:8" ht="15">
      <c r="A47" s="3" t="s">
        <v>19</v>
      </c>
      <c r="B47" s="4"/>
      <c r="C47" s="7"/>
      <c r="D47" s="7"/>
      <c r="E47" s="7"/>
      <c r="F47" s="7"/>
      <c r="G47" s="7"/>
      <c r="H47" s="7"/>
    </row>
    <row r="48" spans="1:8" ht="15">
      <c r="A48" s="3" t="s">
        <v>22</v>
      </c>
      <c r="B48" s="4">
        <v>2158</v>
      </c>
      <c r="C48" s="7">
        <v>7.4</v>
      </c>
      <c r="D48" s="7"/>
      <c r="E48" s="7"/>
      <c r="F48" s="7"/>
      <c r="G48" s="7"/>
      <c r="H48" s="7"/>
    </row>
    <row r="49" spans="1:8" ht="15">
      <c r="A49" s="3" t="s">
        <v>24</v>
      </c>
      <c r="B49" s="4">
        <v>1371</v>
      </c>
      <c r="C49" s="7">
        <v>4.7</v>
      </c>
      <c r="D49" s="7"/>
      <c r="E49" s="7"/>
      <c r="F49" s="7"/>
      <c r="G49" s="7"/>
      <c r="H49" s="7"/>
    </row>
    <row r="50" spans="1:8" ht="15">
      <c r="A50" s="3" t="s">
        <v>27</v>
      </c>
      <c r="B50" s="4">
        <v>5075</v>
      </c>
      <c r="C50" s="7">
        <v>17.4</v>
      </c>
      <c r="D50" s="7"/>
      <c r="E50" s="7"/>
      <c r="F50" s="7"/>
      <c r="G50" s="7"/>
      <c r="H50" s="7"/>
    </row>
    <row r="51" spans="1:17" ht="15">
      <c r="A51" s="3" t="s">
        <v>31</v>
      </c>
      <c r="B51" s="4">
        <v>3587</v>
      </c>
      <c r="C51" s="7">
        <v>12.3</v>
      </c>
      <c r="D51" s="7"/>
      <c r="E51" s="7"/>
      <c r="F51" s="7"/>
      <c r="G51" s="7"/>
      <c r="H51" s="7"/>
      <c r="Q51" s="5">
        <f>0.225*0.05</f>
        <v>0.011250000000000001</v>
      </c>
    </row>
    <row r="52" spans="1:8" ht="15">
      <c r="A52" s="7"/>
      <c r="B52" s="7"/>
      <c r="C52" s="7"/>
      <c r="D52" s="7"/>
      <c r="E52" s="7"/>
      <c r="F52" s="7"/>
      <c r="G52" s="7"/>
      <c r="H52" s="7"/>
    </row>
    <row r="53" spans="1:8" ht="15">
      <c r="A53" s="7"/>
      <c r="B53" s="4">
        <f>SUM(B45:B52)</f>
        <v>12219</v>
      </c>
      <c r="D53" s="7"/>
      <c r="E53" s="7"/>
      <c r="F53" s="7"/>
      <c r="G53" s="7"/>
      <c r="H53" s="7"/>
    </row>
    <row r="54" spans="1:8" ht="15">
      <c r="A54" s="7"/>
      <c r="B54" s="4"/>
      <c r="C54" s="7"/>
      <c r="D54" s="7"/>
      <c r="E54" s="7"/>
      <c r="F54" s="7"/>
      <c r="G54" s="7"/>
      <c r="H54" s="7"/>
    </row>
    <row r="55" spans="1:8" ht="15">
      <c r="A55" s="7"/>
      <c r="B55" s="7"/>
      <c r="C55" s="7"/>
      <c r="D55" s="7"/>
      <c r="E55" s="7"/>
      <c r="F55" s="7"/>
      <c r="G55" s="7"/>
      <c r="H55" s="7"/>
    </row>
    <row r="56" spans="1:8" ht="15">
      <c r="A56" s="7"/>
      <c r="B56" s="7"/>
      <c r="C56" s="7"/>
      <c r="D56" s="7"/>
      <c r="E56" s="7"/>
      <c r="F56" s="7"/>
      <c r="G56" s="7"/>
      <c r="H56" s="7"/>
    </row>
    <row r="57" spans="1:8" ht="15">
      <c r="A57" s="7"/>
      <c r="B57" s="5">
        <f>B53/B60</f>
        <v>0.4189371524328492</v>
      </c>
      <c r="C57" s="7">
        <f>SUM(C48:C52)</f>
        <v>41.8</v>
      </c>
      <c r="D57" s="7"/>
      <c r="E57" s="7" t="s">
        <v>38</v>
      </c>
      <c r="F57" s="7"/>
      <c r="G57" s="7"/>
      <c r="H57" s="7"/>
    </row>
    <row r="58" spans="1:8" ht="15">
      <c r="A58" s="7"/>
      <c r="B58" s="7"/>
      <c r="C58" s="7"/>
      <c r="D58" s="7"/>
      <c r="E58" s="7"/>
      <c r="F58" s="7"/>
      <c r="G58" s="7"/>
      <c r="H58" s="7"/>
    </row>
    <row r="59" spans="1:8" ht="15">
      <c r="A59" s="7"/>
      <c r="B59" s="7"/>
      <c r="C59" s="7"/>
      <c r="D59" s="7"/>
      <c r="E59" s="7"/>
      <c r="F59" s="7"/>
      <c r="G59" s="7"/>
      <c r="H59" s="7"/>
    </row>
    <row r="60" spans="1:8" ht="15">
      <c r="A60" s="7"/>
      <c r="B60" s="7">
        <v>29166.666</v>
      </c>
      <c r="C60" s="7"/>
      <c r="D60" s="7"/>
      <c r="E60" s="7"/>
      <c r="F60" s="7"/>
      <c r="G60" s="7"/>
      <c r="H60" s="7"/>
    </row>
    <row r="61" spans="1:8" ht="15">
      <c r="A61" s="7"/>
      <c r="B61" s="7"/>
      <c r="C61" s="7"/>
      <c r="D61" s="7"/>
      <c r="E61" s="7"/>
      <c r="F61" s="7"/>
      <c r="G61" s="7"/>
      <c r="H61" s="7"/>
    </row>
    <row r="62" spans="1:8" ht="15">
      <c r="A62" s="7"/>
      <c r="B62" s="7"/>
      <c r="C62" s="7"/>
      <c r="D62" s="7"/>
      <c r="E62" s="7"/>
      <c r="F62" s="7"/>
      <c r="G62" s="7"/>
      <c r="H62" s="7"/>
    </row>
    <row r="63" spans="1:8" ht="15">
      <c r="A63" s="7"/>
      <c r="B63" s="7"/>
      <c r="C63" s="7"/>
      <c r="D63" s="7"/>
      <c r="E63" s="7"/>
      <c r="F63" s="7"/>
      <c r="G63" s="7"/>
      <c r="H63" s="7"/>
    </row>
    <row r="64" spans="1:8" ht="15">
      <c r="A64" s="7"/>
      <c r="B64" s="7"/>
      <c r="C64" s="7"/>
      <c r="D64" s="7"/>
      <c r="E64" s="7"/>
      <c r="F64" s="7"/>
      <c r="G64" s="7"/>
      <c r="H64" s="7"/>
    </row>
    <row r="65" spans="1:8" ht="15">
      <c r="A65" s="7"/>
      <c r="B65" s="7"/>
      <c r="C65" s="7"/>
      <c r="D65" s="7"/>
      <c r="E65" s="7"/>
      <c r="F65" s="7"/>
      <c r="G65" s="7"/>
      <c r="H65" s="7"/>
    </row>
    <row r="66" spans="1:8" ht="15">
      <c r="A66" s="7"/>
      <c r="B66" s="7"/>
      <c r="C66" s="7"/>
      <c r="D66" s="7"/>
      <c r="E66" s="7"/>
      <c r="F66" s="7"/>
      <c r="G66" s="7"/>
      <c r="H66" s="7"/>
    </row>
    <row r="67" spans="1:8" ht="15">
      <c r="A67" s="7"/>
      <c r="B67" s="7"/>
      <c r="C67" s="7"/>
      <c r="D67" s="7"/>
      <c r="E67" s="7"/>
      <c r="F67" s="7"/>
      <c r="G67" s="7"/>
      <c r="H67" s="7"/>
    </row>
    <row r="68" spans="1:8" ht="15">
      <c r="A68" s="7"/>
      <c r="B68" s="7"/>
      <c r="C68" s="7"/>
      <c r="D68" s="7"/>
      <c r="E68" s="7"/>
      <c r="F68" s="7"/>
      <c r="G68" s="7"/>
      <c r="H68" s="7"/>
    </row>
    <row r="69" spans="1:8" ht="15">
      <c r="A69" s="7"/>
      <c r="B69" s="7"/>
      <c r="C69" s="7"/>
      <c r="D69" s="7"/>
      <c r="E69" s="7"/>
      <c r="F69" s="7"/>
      <c r="G69" s="7"/>
      <c r="H69" s="7"/>
    </row>
    <row r="70" spans="1:8" ht="15">
      <c r="A70" s="7"/>
      <c r="B70" s="7"/>
      <c r="C70" s="7"/>
      <c r="D70" s="7"/>
      <c r="E70" s="7"/>
      <c r="F70" s="7"/>
      <c r="G70" s="7"/>
      <c r="H70" s="7"/>
    </row>
    <row r="71" spans="1:8" ht="15">
      <c r="A71" s="7"/>
      <c r="B71" s="7"/>
      <c r="C71" s="7"/>
      <c r="D71" s="7"/>
      <c r="E71" s="7"/>
      <c r="F71" s="7"/>
      <c r="G71" s="7"/>
      <c r="H71" s="7"/>
    </row>
    <row r="72" spans="1:8" ht="15">
      <c r="A72" s="7"/>
      <c r="B72" s="7"/>
      <c r="C72" s="7"/>
      <c r="D72" s="7"/>
      <c r="E72" s="7"/>
      <c r="F72" s="7"/>
      <c r="G72" s="7"/>
      <c r="H72" s="7"/>
    </row>
    <row r="73" spans="1:8" ht="15">
      <c r="A73" s="7"/>
      <c r="B73" s="7"/>
      <c r="C73" s="7"/>
      <c r="D73" s="7"/>
      <c r="E73" s="7"/>
      <c r="F73" s="7"/>
      <c r="G73" s="7"/>
      <c r="H73" s="7"/>
    </row>
    <row r="74" spans="1:8" ht="15">
      <c r="A74" s="7"/>
      <c r="B74" s="7"/>
      <c r="C74" s="7"/>
      <c r="D74" s="7"/>
      <c r="E74" s="7"/>
      <c r="F74" s="7"/>
      <c r="G74" s="7"/>
      <c r="H74" s="7"/>
    </row>
    <row r="75" spans="1:8" ht="15">
      <c r="A75" s="7"/>
      <c r="B75" s="7"/>
      <c r="C75" s="7"/>
      <c r="D75" s="7"/>
      <c r="E75" s="7"/>
      <c r="F75" s="7"/>
      <c r="G75" s="7"/>
      <c r="H75" s="7"/>
    </row>
    <row r="76" spans="1:8" ht="15">
      <c r="A76" s="7"/>
      <c r="B76" s="7"/>
      <c r="C76" s="7"/>
      <c r="D76" s="7"/>
      <c r="E76" s="7"/>
      <c r="F76" s="7"/>
      <c r="G76" s="7"/>
      <c r="H76" s="7"/>
    </row>
    <row r="77" spans="1:8" ht="15">
      <c r="A77" s="7"/>
      <c r="B77" s="7"/>
      <c r="C77" s="7"/>
      <c r="D77" s="7"/>
      <c r="E77" s="7"/>
      <c r="F77" s="7"/>
      <c r="G77" s="7"/>
      <c r="H77" s="7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SUMRO</dc:creator>
  <cp:keywords/>
  <dc:description/>
  <cp:lastModifiedBy>SUMRO</cp:lastModifiedBy>
  <dcterms:created xsi:type="dcterms:W3CDTF">2014-02-04T19:12:27Z</dcterms:created>
  <dcterms:modified xsi:type="dcterms:W3CDTF">2014-02-04T19:13:53Z</dcterms:modified>
  <cp:category/>
  <cp:version/>
  <cp:contentType/>
  <cp:contentStatus/>
</cp:coreProperties>
</file>